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<sst xmlns="http://schemas.openxmlformats.org/spreadsheetml/2006/main" count="94" uniqueCount="54">
  <si>
    <t xml:space="preserve">Programmablauf Übungswochenende      </t>
  </si>
  <si>
    <t>Musikverein Harmonie e.V.</t>
  </si>
  <si>
    <t>Muster</t>
  </si>
  <si>
    <t>Datum</t>
  </si>
  <si>
    <t>Wochentag</t>
  </si>
  <si>
    <t>Beginn</t>
  </si>
  <si>
    <t>Ende</t>
  </si>
  <si>
    <t>Zeit-Std.</t>
  </si>
  <si>
    <t>Erläuterung</t>
  </si>
  <si>
    <t>Dirigent</t>
  </si>
  <si>
    <t>ÜL1</t>
  </si>
  <si>
    <t>ÜL2</t>
  </si>
  <si>
    <t>ÜL3</t>
  </si>
  <si>
    <t>ÜL4</t>
  </si>
  <si>
    <t>ÜL5</t>
  </si>
  <si>
    <t>ÜL6</t>
  </si>
  <si>
    <t>ÜL7</t>
  </si>
  <si>
    <t>Freitag</t>
  </si>
  <si>
    <t>Gesamtprobe</t>
  </si>
  <si>
    <t>Pause</t>
  </si>
  <si>
    <t>Summe</t>
  </si>
  <si>
    <t>Samstag</t>
  </si>
  <si>
    <t>Registerprobe</t>
  </si>
  <si>
    <t>Sonntag</t>
  </si>
  <si>
    <t>Gesamt</t>
  </si>
  <si>
    <t>Honorar pro:</t>
  </si>
  <si>
    <r>
      <t>Ü-Std.</t>
    </r>
    <r>
      <rPr>
        <sz val="9"/>
        <rFont val="Arial"/>
        <family val="2"/>
      </rPr>
      <t>(45)</t>
    </r>
  </si>
  <si>
    <r>
      <t>Z-Std.</t>
    </r>
    <r>
      <rPr>
        <sz val="9"/>
        <rFont val="Arial"/>
        <family val="2"/>
      </rPr>
      <t>(60)</t>
    </r>
  </si>
  <si>
    <t>Register</t>
  </si>
  <si>
    <t>Name</t>
  </si>
  <si>
    <t>Honorar</t>
  </si>
  <si>
    <t>Übungsleiter 1</t>
  </si>
  <si>
    <t>Trompete/Flügelhorn</t>
  </si>
  <si>
    <t>Otto Neuhalfen</t>
  </si>
  <si>
    <t>Std.</t>
  </si>
  <si>
    <t>Übungsleiter 2</t>
  </si>
  <si>
    <t>Posaune/Bariton</t>
  </si>
  <si>
    <t>Heinz Josef Müller</t>
  </si>
  <si>
    <t>Übungsleiter 3</t>
  </si>
  <si>
    <t>Klarinette/Saxofon/Flöte</t>
  </si>
  <si>
    <t>Elfriede Westenfeld</t>
  </si>
  <si>
    <t>Übungsleiter 4</t>
  </si>
  <si>
    <t>Tenorhorn</t>
  </si>
  <si>
    <t>Heide Schulz</t>
  </si>
  <si>
    <t>Übungsleiter 5</t>
  </si>
  <si>
    <t>Tuba</t>
  </si>
  <si>
    <t>Wolfgang Kürten</t>
  </si>
  <si>
    <t>Übungsleiter 6</t>
  </si>
  <si>
    <t>Percussion</t>
  </si>
  <si>
    <t>Franz Josef Schneider</t>
  </si>
  <si>
    <t>Übungsleiter 7</t>
  </si>
  <si>
    <t>Waldhorn</t>
  </si>
  <si>
    <t>Heinz Michels</t>
  </si>
  <si>
    <t xml:space="preserve">Summe: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</si>
</sst>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#,##0.00\ [$€-1]"/>
    <numFmt numFmtId="166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0" xfId="0" applyFont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14" fontId="19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164" fontId="19" fillId="0" borderId="14" xfId="0" applyNumberFormat="1" applyFont="1" applyBorder="1" applyAlignment="1" applyProtection="1">
      <alignment horizontal="center" vertical="center"/>
      <protection locked="0"/>
    </xf>
    <xf numFmtId="164" fontId="19" fillId="0" borderId="14" xfId="0" applyNumberFormat="1" applyFont="1" applyBorder="1" applyAlignment="1" applyProtection="1">
      <alignment vertical="center"/>
      <protection locked="0"/>
    </xf>
    <xf numFmtId="14" fontId="19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vertical="center"/>
      <protection locked="0"/>
    </xf>
    <xf numFmtId="164" fontId="19" fillId="0" borderId="16" xfId="0" applyNumberFormat="1" applyFont="1" applyBorder="1" applyAlignment="1" applyProtection="1">
      <alignment horizontal="center" vertical="center"/>
      <protection locked="0"/>
    </xf>
    <xf numFmtId="164" fontId="19" fillId="0" borderId="16" xfId="0" applyNumberFormat="1" applyFont="1" applyBorder="1" applyAlignment="1" applyProtection="1">
      <alignment vertical="center"/>
      <protection locked="0"/>
    </xf>
    <xf numFmtId="14" fontId="19" fillId="0" borderId="17" xfId="0" applyNumberFormat="1" applyFont="1" applyBorder="1" applyAlignment="1" applyProtection="1">
      <alignment horizontal="center" vertical="center"/>
      <protection/>
    </xf>
    <xf numFmtId="0" fontId="19" fillId="0" borderId="17" xfId="0" applyFont="1" applyBorder="1" applyAlignment="1">
      <alignment vertical="center"/>
    </xf>
    <xf numFmtId="164" fontId="19" fillId="0" borderId="17" xfId="0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 applyProtection="1">
      <alignment vertical="center"/>
      <protection/>
    </xf>
    <xf numFmtId="1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164" fontId="19" fillId="0" borderId="17" xfId="0" applyNumberFormat="1" applyFont="1" applyBorder="1" applyAlignment="1" applyProtection="1">
      <alignment horizontal="center" vertical="center"/>
      <protection locked="0"/>
    </xf>
    <xf numFmtId="164" fontId="19" fillId="0" borderId="17" xfId="0" applyNumberFormat="1" applyFont="1" applyBorder="1" applyAlignment="1" applyProtection="1">
      <alignment vertical="center"/>
      <protection locked="0"/>
    </xf>
    <xf numFmtId="14" fontId="19" fillId="0" borderId="18" xfId="0" applyNumberFormat="1" applyFont="1" applyBorder="1" applyAlignment="1" applyProtection="1">
      <alignment horizontal="center" vertical="center"/>
      <protection/>
    </xf>
    <xf numFmtId="0" fontId="19" fillId="0" borderId="18" xfId="0" applyFont="1" applyBorder="1" applyAlignment="1">
      <alignment vertical="center"/>
    </xf>
    <xf numFmtId="164" fontId="19" fillId="0" borderId="18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 applyProtection="1">
      <alignment vertical="center"/>
      <protection/>
    </xf>
    <xf numFmtId="14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164" fontId="19" fillId="0" borderId="13" xfId="0" applyNumberFormat="1" applyFont="1" applyBorder="1" applyAlignment="1">
      <alignment vertical="center"/>
    </xf>
    <xf numFmtId="164" fontId="19" fillId="0" borderId="13" xfId="0" applyNumberFormat="1" applyFont="1" applyBorder="1" applyAlignment="1" applyProtection="1">
      <alignment vertical="center"/>
      <protection/>
    </xf>
    <xf numFmtId="14" fontId="19" fillId="0" borderId="19" xfId="0" applyNumberFormat="1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vertical="center"/>
    </xf>
    <xf numFmtId="164" fontId="19" fillId="0" borderId="19" xfId="0" applyNumberFormat="1" applyFont="1" applyBorder="1" applyAlignment="1">
      <alignment vertical="center"/>
    </xf>
    <xf numFmtId="164" fontId="19" fillId="0" borderId="19" xfId="0" applyNumberFormat="1" applyFont="1" applyBorder="1" applyAlignment="1" applyProtection="1">
      <alignment vertical="center"/>
      <protection/>
    </xf>
    <xf numFmtId="2" fontId="19" fillId="0" borderId="19" xfId="0" applyNumberFormat="1" applyFont="1" applyBorder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4" fontId="19" fillId="33" borderId="11" xfId="0" applyNumberFormat="1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/>
    </xf>
    <xf numFmtId="0" fontId="19" fillId="0" borderId="14" xfId="0" applyFont="1" applyBorder="1" applyAlignment="1">
      <alignment horizontal="left" vertical="center" indent="1"/>
    </xf>
    <xf numFmtId="165" fontId="19" fillId="0" borderId="14" xfId="0" applyNumberFormat="1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left" vertical="center" indent="1"/>
      <protection locked="0"/>
    </xf>
    <xf numFmtId="164" fontId="19" fillId="0" borderId="11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65" fontId="19" fillId="0" borderId="14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66" fontId="19" fillId="0" borderId="0" xfId="0" applyNumberFormat="1" applyFont="1" applyAlignment="1">
      <alignment/>
    </xf>
    <xf numFmtId="0" fontId="19" fillId="0" borderId="14" xfId="0" applyFont="1" applyFill="1" applyBorder="1" applyAlignment="1" applyProtection="1">
      <alignment horizontal="left" vertical="center" indent="1"/>
      <protection locked="0"/>
    </xf>
    <xf numFmtId="164" fontId="19" fillId="0" borderId="11" xfId="0" applyNumberFormat="1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164" fontId="19" fillId="0" borderId="20" xfId="0" applyNumberFormat="1" applyFont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165" fontId="19" fillId="0" borderId="11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1.57421875" style="3" bestFit="1" customWidth="1"/>
    <col min="2" max="2" width="12.8515625" style="3" bestFit="1" customWidth="1"/>
    <col min="3" max="4" width="11.00390625" style="3" bestFit="1" customWidth="1"/>
    <col min="5" max="5" width="9.7109375" style="3" bestFit="1" customWidth="1"/>
    <col min="6" max="6" width="13.8515625" style="3" bestFit="1" customWidth="1"/>
    <col min="7" max="7" width="8.140625" style="3" bestFit="1" customWidth="1"/>
    <col min="8" max="14" width="9.28125" style="3" bestFit="1" customWidth="1"/>
    <col min="15" max="15" width="11.57421875" style="3" bestFit="1" customWidth="1"/>
    <col min="16" max="16384" width="11.421875" style="3" customWidth="1"/>
  </cols>
  <sheetData>
    <row r="1" spans="1:14" ht="18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2"/>
      <c r="K1" s="2"/>
      <c r="M1" s="4" t="s">
        <v>2</v>
      </c>
      <c r="N1" s="5"/>
    </row>
    <row r="3" spans="1:14" ht="12.7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</row>
    <row r="4" spans="1:14" ht="12.75">
      <c r="A4" s="7">
        <v>40447</v>
      </c>
      <c r="B4" s="8" t="s">
        <v>17</v>
      </c>
      <c r="C4" s="9">
        <v>0.4166666666666667</v>
      </c>
      <c r="D4" s="9">
        <v>0.4791666666666667</v>
      </c>
      <c r="E4" s="10">
        <f aca="true" t="shared" si="0" ref="E4:E12">D4-C4</f>
        <v>0.0625</v>
      </c>
      <c r="F4" s="8" t="s">
        <v>18</v>
      </c>
      <c r="G4" s="10">
        <f>E4</f>
        <v>0.0625</v>
      </c>
      <c r="H4" s="10"/>
      <c r="I4" s="10"/>
      <c r="J4" s="10"/>
      <c r="K4" s="10"/>
      <c r="L4" s="10"/>
      <c r="M4" s="10"/>
      <c r="N4" s="10"/>
    </row>
    <row r="5" spans="1:14" ht="12.75">
      <c r="A5" s="7">
        <f>A4</f>
        <v>40447</v>
      </c>
      <c r="B5" s="8" t="str">
        <f>B4</f>
        <v>Freitag</v>
      </c>
      <c r="C5" s="9">
        <v>0.4791666666666667</v>
      </c>
      <c r="D5" s="9">
        <v>0.4895833333333333</v>
      </c>
      <c r="E5" s="10">
        <f t="shared" si="0"/>
        <v>0.01041666666666663</v>
      </c>
      <c r="F5" s="8" t="s">
        <v>19</v>
      </c>
      <c r="G5" s="10"/>
      <c r="H5" s="10"/>
      <c r="I5" s="10"/>
      <c r="J5" s="10"/>
      <c r="K5" s="10"/>
      <c r="L5" s="10"/>
      <c r="M5" s="10"/>
      <c r="N5" s="10"/>
    </row>
    <row r="6" spans="1:14" ht="12.75">
      <c r="A6" s="7">
        <f aca="true" t="shared" si="1" ref="A6:A12">A5</f>
        <v>40447</v>
      </c>
      <c r="B6" s="8" t="s">
        <v>17</v>
      </c>
      <c r="C6" s="9">
        <v>0.4895833333333333</v>
      </c>
      <c r="D6" s="9">
        <v>0.5520833333333334</v>
      </c>
      <c r="E6" s="10">
        <f t="shared" si="0"/>
        <v>0.06250000000000006</v>
      </c>
      <c r="F6" s="8" t="s">
        <v>18</v>
      </c>
      <c r="G6" s="10">
        <f>E6</f>
        <v>0.06250000000000006</v>
      </c>
      <c r="H6" s="10"/>
      <c r="I6" s="10"/>
      <c r="J6" s="10"/>
      <c r="K6" s="10"/>
      <c r="L6" s="10"/>
      <c r="M6" s="10"/>
      <c r="N6" s="10"/>
    </row>
    <row r="7" spans="1:14" ht="12.75">
      <c r="A7" s="7">
        <f t="shared" si="1"/>
        <v>40447</v>
      </c>
      <c r="B7" s="8" t="str">
        <f>B6</f>
        <v>Freitag</v>
      </c>
      <c r="C7" s="9">
        <v>0.5520833333333334</v>
      </c>
      <c r="D7" s="9">
        <v>0.59375</v>
      </c>
      <c r="E7" s="10">
        <f t="shared" si="0"/>
        <v>0.04166666666666663</v>
      </c>
      <c r="F7" s="8" t="s">
        <v>19</v>
      </c>
      <c r="G7" s="10"/>
      <c r="H7" s="10"/>
      <c r="I7" s="10"/>
      <c r="J7" s="10"/>
      <c r="K7" s="10"/>
      <c r="L7" s="10"/>
      <c r="M7" s="10"/>
      <c r="N7" s="10"/>
    </row>
    <row r="8" spans="1:14" ht="12.75">
      <c r="A8" s="7">
        <f t="shared" si="1"/>
        <v>40447</v>
      </c>
      <c r="B8" s="8" t="s">
        <v>17</v>
      </c>
      <c r="C8" s="9">
        <v>0.59375</v>
      </c>
      <c r="D8" s="9">
        <v>0.65625</v>
      </c>
      <c r="E8" s="10">
        <f t="shared" si="0"/>
        <v>0.0625</v>
      </c>
      <c r="F8" s="8" t="s">
        <v>18</v>
      </c>
      <c r="G8" s="10">
        <f>E8</f>
        <v>0.0625</v>
      </c>
      <c r="H8" s="10"/>
      <c r="I8" s="10"/>
      <c r="J8" s="10"/>
      <c r="K8" s="10"/>
      <c r="L8" s="10"/>
      <c r="M8" s="10"/>
      <c r="N8" s="10"/>
    </row>
    <row r="9" spans="1:14" ht="12.75">
      <c r="A9" s="7">
        <f t="shared" si="1"/>
        <v>40447</v>
      </c>
      <c r="B9" s="8" t="str">
        <f>B8</f>
        <v>Freitag</v>
      </c>
      <c r="C9" s="9">
        <v>0.65625</v>
      </c>
      <c r="D9" s="9">
        <v>0.6666666666666666</v>
      </c>
      <c r="E9" s="10">
        <f t="shared" si="0"/>
        <v>0.01041666666666663</v>
      </c>
      <c r="F9" s="8" t="s">
        <v>19</v>
      </c>
      <c r="G9" s="10"/>
      <c r="H9" s="10"/>
      <c r="I9" s="10"/>
      <c r="J9" s="10"/>
      <c r="K9" s="10"/>
      <c r="L9" s="10"/>
      <c r="M9" s="10"/>
      <c r="N9" s="10"/>
    </row>
    <row r="10" spans="1:14" ht="12.75">
      <c r="A10" s="7">
        <f t="shared" si="1"/>
        <v>40447</v>
      </c>
      <c r="B10" s="8" t="s">
        <v>17</v>
      </c>
      <c r="C10" s="9">
        <v>0.6666666666666666</v>
      </c>
      <c r="D10" s="9">
        <v>0.7291666666666666</v>
      </c>
      <c r="E10" s="10">
        <f t="shared" si="0"/>
        <v>0.0625</v>
      </c>
      <c r="F10" s="8" t="s">
        <v>18</v>
      </c>
      <c r="G10" s="10">
        <f>E10</f>
        <v>0.0625</v>
      </c>
      <c r="H10" s="10"/>
      <c r="I10" s="10"/>
      <c r="J10" s="10"/>
      <c r="K10" s="10"/>
      <c r="L10" s="10"/>
      <c r="M10" s="10"/>
      <c r="N10" s="10"/>
    </row>
    <row r="11" spans="1:14" ht="12.75">
      <c r="A11" s="7">
        <f t="shared" si="1"/>
        <v>40447</v>
      </c>
      <c r="B11" s="8" t="str">
        <f>B10</f>
        <v>Freitag</v>
      </c>
      <c r="C11" s="9">
        <v>0.7291666666666666</v>
      </c>
      <c r="D11" s="9">
        <v>0.75</v>
      </c>
      <c r="E11" s="10">
        <f t="shared" si="0"/>
        <v>0.02083333333333337</v>
      </c>
      <c r="F11" s="8" t="s">
        <v>19</v>
      </c>
      <c r="G11" s="10"/>
      <c r="H11" s="10"/>
      <c r="I11" s="10"/>
      <c r="J11" s="10"/>
      <c r="K11" s="10"/>
      <c r="L11" s="10"/>
      <c r="M11" s="10"/>
      <c r="N11" s="10"/>
    </row>
    <row r="12" spans="1:14" ht="13.5" thickBot="1">
      <c r="A12" s="11">
        <f t="shared" si="1"/>
        <v>40447</v>
      </c>
      <c r="B12" s="12" t="str">
        <f>B5</f>
        <v>Freitag</v>
      </c>
      <c r="C12" s="13">
        <v>0.75</v>
      </c>
      <c r="D12" s="13">
        <v>0.8125</v>
      </c>
      <c r="E12" s="14">
        <f t="shared" si="0"/>
        <v>0.0625</v>
      </c>
      <c r="F12" s="12" t="s">
        <v>18</v>
      </c>
      <c r="G12" s="14">
        <f>E12</f>
        <v>0.0625</v>
      </c>
      <c r="H12" s="14"/>
      <c r="I12" s="14"/>
      <c r="J12" s="14"/>
      <c r="K12" s="14"/>
      <c r="L12" s="14"/>
      <c r="M12" s="14"/>
      <c r="N12" s="14"/>
    </row>
    <row r="13" spans="1:14" ht="13.5" thickTop="1">
      <c r="A13" s="15" t="s">
        <v>20</v>
      </c>
      <c r="B13" s="16"/>
      <c r="C13" s="17"/>
      <c r="D13" s="17"/>
      <c r="E13" s="18">
        <f>SUM(E4:E12)</f>
        <v>0.3958333333333333</v>
      </c>
      <c r="F13" s="16"/>
      <c r="G13" s="18">
        <f aca="true" t="shared" si="2" ref="G13:N13">SUM(G4:G12)</f>
        <v>0.31250000000000006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</row>
    <row r="14" spans="1:14" ht="12.75">
      <c r="A14" s="19"/>
      <c r="B14" s="20"/>
      <c r="C14" s="21"/>
      <c r="D14" s="21"/>
      <c r="E14" s="22"/>
      <c r="F14" s="20"/>
      <c r="G14" s="22"/>
      <c r="H14" s="22"/>
      <c r="I14" s="22"/>
      <c r="J14" s="22"/>
      <c r="K14" s="22"/>
      <c r="L14" s="22"/>
      <c r="M14" s="22"/>
      <c r="N14" s="22"/>
    </row>
    <row r="15" spans="1:14" s="24" customFormat="1" ht="12.75">
      <c r="A15" s="7">
        <v>40448</v>
      </c>
      <c r="B15" s="8" t="s">
        <v>21</v>
      </c>
      <c r="C15" s="9">
        <v>0.375</v>
      </c>
      <c r="D15" s="9">
        <v>0.4375</v>
      </c>
      <c r="E15" s="10">
        <f>D15-C15</f>
        <v>0.0625</v>
      </c>
      <c r="F15" s="8" t="s">
        <v>22</v>
      </c>
      <c r="G15" s="10">
        <f>E15</f>
        <v>0.0625</v>
      </c>
      <c r="H15" s="10">
        <f>E15</f>
        <v>0.0625</v>
      </c>
      <c r="I15" s="10">
        <f>E15</f>
        <v>0.0625</v>
      </c>
      <c r="J15" s="10">
        <f>E15</f>
        <v>0.0625</v>
      </c>
      <c r="K15" s="10">
        <f>E15</f>
        <v>0.0625</v>
      </c>
      <c r="L15" s="10">
        <f>E15</f>
        <v>0.0625</v>
      </c>
      <c r="M15" s="10">
        <f>E15</f>
        <v>0.0625</v>
      </c>
      <c r="N15" s="23"/>
    </row>
    <row r="16" spans="1:14" s="24" customFormat="1" ht="12.75">
      <c r="A16" s="7">
        <f aca="true" t="shared" si="3" ref="A16:B25">A15</f>
        <v>40448</v>
      </c>
      <c r="B16" s="8" t="str">
        <f>B15</f>
        <v>Samstag</v>
      </c>
      <c r="C16" s="9">
        <v>0.4375</v>
      </c>
      <c r="D16" s="9">
        <v>0.4479166666666667</v>
      </c>
      <c r="E16" s="10">
        <f aca="true" t="shared" si="4" ref="E16:E25">D16-C16</f>
        <v>0.010416666666666685</v>
      </c>
      <c r="F16" s="8" t="s">
        <v>19</v>
      </c>
      <c r="G16" s="10"/>
      <c r="H16" s="10"/>
      <c r="I16" s="10"/>
      <c r="J16" s="10"/>
      <c r="K16" s="10"/>
      <c r="L16" s="10"/>
      <c r="M16" s="10"/>
      <c r="N16" s="10"/>
    </row>
    <row r="17" spans="1:14" s="24" customFormat="1" ht="12.75">
      <c r="A17" s="7">
        <f t="shared" si="3"/>
        <v>40448</v>
      </c>
      <c r="B17" s="8" t="str">
        <f t="shared" si="3"/>
        <v>Samstag</v>
      </c>
      <c r="C17" s="9">
        <v>0.4479166666666667</v>
      </c>
      <c r="D17" s="9">
        <v>0.5104166666666666</v>
      </c>
      <c r="E17" s="10">
        <f t="shared" si="4"/>
        <v>0.062499999999999944</v>
      </c>
      <c r="F17" s="8" t="s">
        <v>22</v>
      </c>
      <c r="G17" s="10">
        <f>E17</f>
        <v>0.062499999999999944</v>
      </c>
      <c r="H17" s="10">
        <f>E17</f>
        <v>0.062499999999999944</v>
      </c>
      <c r="I17" s="10">
        <f>E17</f>
        <v>0.062499999999999944</v>
      </c>
      <c r="J17" s="10">
        <f>E17</f>
        <v>0.062499999999999944</v>
      </c>
      <c r="K17" s="10">
        <f>E17</f>
        <v>0.062499999999999944</v>
      </c>
      <c r="L17" s="10">
        <f>E17</f>
        <v>0.062499999999999944</v>
      </c>
      <c r="M17" s="10">
        <f>E17</f>
        <v>0.062499999999999944</v>
      </c>
      <c r="N17" s="23"/>
    </row>
    <row r="18" spans="1:14" s="24" customFormat="1" ht="12.75">
      <c r="A18" s="7">
        <f t="shared" si="3"/>
        <v>40448</v>
      </c>
      <c r="B18" s="8" t="str">
        <f t="shared" si="3"/>
        <v>Samstag</v>
      </c>
      <c r="C18" s="9">
        <v>0.5104166666666666</v>
      </c>
      <c r="D18" s="9">
        <v>0.552083333333333</v>
      </c>
      <c r="E18" s="10">
        <f t="shared" si="4"/>
        <v>0.04166666666666641</v>
      </c>
      <c r="F18" s="8" t="s">
        <v>19</v>
      </c>
      <c r="G18" s="10"/>
      <c r="H18" s="10"/>
      <c r="I18" s="10"/>
      <c r="J18" s="10"/>
      <c r="K18" s="10"/>
      <c r="L18" s="10"/>
      <c r="M18" s="10"/>
      <c r="N18" s="10"/>
    </row>
    <row r="19" spans="1:14" s="24" customFormat="1" ht="12.75">
      <c r="A19" s="7">
        <f t="shared" si="3"/>
        <v>40448</v>
      </c>
      <c r="B19" s="8" t="str">
        <f t="shared" si="3"/>
        <v>Samstag</v>
      </c>
      <c r="C19" s="9">
        <v>0.5520833333333334</v>
      </c>
      <c r="D19" s="9">
        <v>0.6145833333333334</v>
      </c>
      <c r="E19" s="10">
        <f t="shared" si="4"/>
        <v>0.0625</v>
      </c>
      <c r="F19" s="8" t="s">
        <v>22</v>
      </c>
      <c r="G19" s="10">
        <f>E19</f>
        <v>0.0625</v>
      </c>
      <c r="H19" s="10">
        <f>E19</f>
        <v>0.0625</v>
      </c>
      <c r="I19" s="10">
        <f>E19</f>
        <v>0.0625</v>
      </c>
      <c r="J19" s="10">
        <f>E19</f>
        <v>0.0625</v>
      </c>
      <c r="K19" s="10">
        <f>E19</f>
        <v>0.0625</v>
      </c>
      <c r="L19" s="10">
        <f>E19</f>
        <v>0.0625</v>
      </c>
      <c r="M19" s="10">
        <f>E19</f>
        <v>0.0625</v>
      </c>
      <c r="N19" s="23"/>
    </row>
    <row r="20" spans="1:14" s="24" customFormat="1" ht="12.75">
      <c r="A20" s="7">
        <f t="shared" si="3"/>
        <v>40448</v>
      </c>
      <c r="B20" s="8" t="str">
        <f t="shared" si="3"/>
        <v>Samstag</v>
      </c>
      <c r="C20" s="9">
        <v>0.6145833333333334</v>
      </c>
      <c r="D20" s="9">
        <v>0.625</v>
      </c>
      <c r="E20" s="10">
        <f t="shared" si="4"/>
        <v>0.01041666666666663</v>
      </c>
      <c r="F20" s="8" t="s">
        <v>19</v>
      </c>
      <c r="G20" s="10"/>
      <c r="H20" s="10"/>
      <c r="I20" s="10"/>
      <c r="J20" s="10"/>
      <c r="K20" s="10"/>
      <c r="L20" s="10"/>
      <c r="M20" s="10"/>
      <c r="N20" s="10"/>
    </row>
    <row r="21" spans="1:14" s="24" customFormat="1" ht="12.75">
      <c r="A21" s="7">
        <f t="shared" si="3"/>
        <v>40448</v>
      </c>
      <c r="B21" s="8" t="str">
        <f t="shared" si="3"/>
        <v>Samstag</v>
      </c>
      <c r="C21" s="9">
        <v>0.625</v>
      </c>
      <c r="D21" s="9">
        <v>0.666666666666667</v>
      </c>
      <c r="E21" s="10">
        <f t="shared" si="4"/>
        <v>0.04166666666666696</v>
      </c>
      <c r="F21" s="8" t="s">
        <v>22</v>
      </c>
      <c r="G21" s="10">
        <f>E21</f>
        <v>0.04166666666666696</v>
      </c>
      <c r="H21" s="10">
        <f>E21</f>
        <v>0.04166666666666696</v>
      </c>
      <c r="I21" s="10">
        <f>E21</f>
        <v>0.04166666666666696</v>
      </c>
      <c r="J21" s="10">
        <f>E21</f>
        <v>0.04166666666666696</v>
      </c>
      <c r="K21" s="10">
        <f>E21</f>
        <v>0.04166666666666696</v>
      </c>
      <c r="L21" s="10">
        <f>E21</f>
        <v>0.04166666666666696</v>
      </c>
      <c r="M21" s="10">
        <f>E21</f>
        <v>0.04166666666666696</v>
      </c>
      <c r="N21" s="23"/>
    </row>
    <row r="22" spans="1:14" s="24" customFormat="1" ht="12.75">
      <c r="A22" s="7">
        <f t="shared" si="3"/>
        <v>40448</v>
      </c>
      <c r="B22" s="8" t="str">
        <f t="shared" si="3"/>
        <v>Samstag</v>
      </c>
      <c r="C22" s="9">
        <v>0.6666666666666666</v>
      </c>
      <c r="D22" s="9">
        <v>0.6875</v>
      </c>
      <c r="E22" s="10">
        <f t="shared" si="4"/>
        <v>0.02083333333333337</v>
      </c>
      <c r="F22" s="8" t="s">
        <v>19</v>
      </c>
      <c r="G22" s="10"/>
      <c r="H22" s="10"/>
      <c r="I22" s="10"/>
      <c r="J22" s="10"/>
      <c r="K22" s="10"/>
      <c r="L22" s="10"/>
      <c r="M22" s="10"/>
      <c r="N22" s="10"/>
    </row>
    <row r="23" spans="1:14" s="24" customFormat="1" ht="12.75">
      <c r="A23" s="7">
        <f t="shared" si="3"/>
        <v>40448</v>
      </c>
      <c r="B23" s="8" t="str">
        <f t="shared" si="3"/>
        <v>Samstag</v>
      </c>
      <c r="C23" s="9">
        <v>0.6875</v>
      </c>
      <c r="D23" s="9">
        <v>0.75</v>
      </c>
      <c r="E23" s="10">
        <f t="shared" si="4"/>
        <v>0.0625</v>
      </c>
      <c r="F23" s="8" t="s">
        <v>22</v>
      </c>
      <c r="G23" s="10">
        <f>E23</f>
        <v>0.0625</v>
      </c>
      <c r="H23" s="10">
        <f>E23</f>
        <v>0.0625</v>
      </c>
      <c r="I23" s="10">
        <f>E23</f>
        <v>0.0625</v>
      </c>
      <c r="J23" s="10">
        <f>E23</f>
        <v>0.0625</v>
      </c>
      <c r="K23" s="10">
        <f>E23</f>
        <v>0.0625</v>
      </c>
      <c r="L23" s="10">
        <f>E23</f>
        <v>0.0625</v>
      </c>
      <c r="M23" s="10">
        <f>E23</f>
        <v>0.0625</v>
      </c>
      <c r="N23" s="23"/>
    </row>
    <row r="24" spans="1:14" s="24" customFormat="1" ht="12.75">
      <c r="A24" s="7">
        <f t="shared" si="3"/>
        <v>40448</v>
      </c>
      <c r="B24" s="8" t="str">
        <f t="shared" si="3"/>
        <v>Samstag</v>
      </c>
      <c r="C24" s="9">
        <v>0.75</v>
      </c>
      <c r="D24" s="9">
        <v>0.791666666666667</v>
      </c>
      <c r="E24" s="10">
        <f t="shared" si="4"/>
        <v>0.04166666666666696</v>
      </c>
      <c r="F24" s="8" t="s">
        <v>19</v>
      </c>
      <c r="G24" s="10"/>
      <c r="H24" s="10"/>
      <c r="I24" s="10"/>
      <c r="J24" s="10"/>
      <c r="K24" s="10"/>
      <c r="L24" s="10"/>
      <c r="M24" s="10"/>
      <c r="N24" s="10"/>
    </row>
    <row r="25" spans="1:14" s="24" customFormat="1" ht="13.5" thickBot="1">
      <c r="A25" s="7">
        <f t="shared" si="3"/>
        <v>40448</v>
      </c>
      <c r="B25" s="23" t="str">
        <f>B24</f>
        <v>Samstag</v>
      </c>
      <c r="C25" s="25">
        <v>0.7916666666666666</v>
      </c>
      <c r="D25" s="25">
        <v>0.875</v>
      </c>
      <c r="E25" s="10">
        <f t="shared" si="4"/>
        <v>0.08333333333333337</v>
      </c>
      <c r="F25" s="12" t="s">
        <v>18</v>
      </c>
      <c r="G25" s="26">
        <f>E25</f>
        <v>0.08333333333333337</v>
      </c>
      <c r="H25" s="26"/>
      <c r="I25" s="26"/>
      <c r="J25" s="26"/>
      <c r="K25" s="26"/>
      <c r="L25" s="26"/>
      <c r="M25" s="26"/>
      <c r="N25" s="26"/>
    </row>
    <row r="26" spans="1:14" ht="13.5" thickTop="1">
      <c r="A26" s="27" t="s">
        <v>20</v>
      </c>
      <c r="B26" s="28"/>
      <c r="C26" s="29"/>
      <c r="D26" s="29"/>
      <c r="E26" s="30">
        <f>SUM(E15:E25)</f>
        <v>0.5000000000000003</v>
      </c>
      <c r="F26" s="28"/>
      <c r="G26" s="30">
        <f>SUM(G15:G25)</f>
        <v>0.3750000000000003</v>
      </c>
      <c r="H26" s="30">
        <f>SUM(H15:H25)</f>
        <v>0.2916666666666669</v>
      </c>
      <c r="I26" s="30">
        <f aca="true" t="shared" si="5" ref="I26:N26">SUM(I15:I25)</f>
        <v>0.2916666666666669</v>
      </c>
      <c r="J26" s="30">
        <f>SUM(J15:J25)</f>
        <v>0.2916666666666669</v>
      </c>
      <c r="K26" s="30">
        <f t="shared" si="5"/>
        <v>0.2916666666666669</v>
      </c>
      <c r="L26" s="30">
        <f t="shared" si="5"/>
        <v>0.2916666666666669</v>
      </c>
      <c r="M26" s="30">
        <f t="shared" si="5"/>
        <v>0.2916666666666669</v>
      </c>
      <c r="N26" s="30">
        <f t="shared" si="5"/>
        <v>0</v>
      </c>
    </row>
    <row r="27" spans="1:14" ht="12.75">
      <c r="A27" s="19"/>
      <c r="B27" s="20"/>
      <c r="C27" s="21"/>
      <c r="D27" s="21"/>
      <c r="E27" s="22"/>
      <c r="F27" s="20"/>
      <c r="G27" s="22"/>
      <c r="H27" s="22"/>
      <c r="I27" s="22"/>
      <c r="J27" s="22"/>
      <c r="K27" s="22"/>
      <c r="L27" s="22"/>
      <c r="M27" s="22"/>
      <c r="N27" s="22"/>
    </row>
    <row r="28" spans="1:14" s="24" customFormat="1" ht="12.75">
      <c r="A28" s="7">
        <v>39719</v>
      </c>
      <c r="B28" s="8" t="s">
        <v>23</v>
      </c>
      <c r="C28" s="9">
        <v>0.375</v>
      </c>
      <c r="D28" s="9">
        <v>0.4375</v>
      </c>
      <c r="E28" s="10">
        <f aca="true" t="shared" si="6" ref="E28:E34">D28-C28</f>
        <v>0.0625</v>
      </c>
      <c r="F28" s="8" t="s">
        <v>18</v>
      </c>
      <c r="G28" s="10">
        <f>E28</f>
        <v>0.0625</v>
      </c>
      <c r="H28" s="10"/>
      <c r="I28" s="10"/>
      <c r="J28" s="10"/>
      <c r="K28" s="10"/>
      <c r="L28" s="10"/>
      <c r="M28" s="10"/>
      <c r="N28" s="10"/>
    </row>
    <row r="29" spans="1:14" s="24" customFormat="1" ht="12.75">
      <c r="A29" s="7">
        <f>A28</f>
        <v>39719</v>
      </c>
      <c r="B29" s="8" t="str">
        <f>B28</f>
        <v>Sonntag</v>
      </c>
      <c r="C29" s="9">
        <v>0.4375</v>
      </c>
      <c r="D29" s="9">
        <v>0.4479166666666667</v>
      </c>
      <c r="E29" s="10">
        <f t="shared" si="6"/>
        <v>0.010416666666666685</v>
      </c>
      <c r="F29" s="8" t="s">
        <v>19</v>
      </c>
      <c r="G29" s="10"/>
      <c r="H29" s="10"/>
      <c r="I29" s="10"/>
      <c r="J29" s="10"/>
      <c r="K29" s="10"/>
      <c r="L29" s="10"/>
      <c r="M29" s="10"/>
      <c r="N29" s="10"/>
    </row>
    <row r="30" spans="1:14" s="24" customFormat="1" ht="12.75">
      <c r="A30" s="7">
        <v>39719</v>
      </c>
      <c r="B30" s="8" t="s">
        <v>23</v>
      </c>
      <c r="C30" s="9">
        <v>0.4479166666666667</v>
      </c>
      <c r="D30" s="9">
        <v>0.5104166666666666</v>
      </c>
      <c r="E30" s="10">
        <f t="shared" si="6"/>
        <v>0.062499999999999944</v>
      </c>
      <c r="F30" s="8" t="s">
        <v>18</v>
      </c>
      <c r="G30" s="10">
        <f>E30</f>
        <v>0.062499999999999944</v>
      </c>
      <c r="H30" s="10"/>
      <c r="I30" s="10"/>
      <c r="J30" s="10"/>
      <c r="K30" s="10"/>
      <c r="L30" s="10"/>
      <c r="M30" s="10"/>
      <c r="N30" s="10"/>
    </row>
    <row r="31" spans="1:14" s="24" customFormat="1" ht="12.75">
      <c r="A31" s="7">
        <f>A30</f>
        <v>39719</v>
      </c>
      <c r="B31" s="8" t="str">
        <f>B30</f>
        <v>Sonntag</v>
      </c>
      <c r="C31" s="9">
        <v>0.5104166666666666</v>
      </c>
      <c r="D31" s="9">
        <v>0.5520833333333334</v>
      </c>
      <c r="E31" s="10">
        <f t="shared" si="6"/>
        <v>0.04166666666666674</v>
      </c>
      <c r="F31" s="8" t="s">
        <v>19</v>
      </c>
      <c r="G31" s="10"/>
      <c r="H31" s="10"/>
      <c r="I31" s="10"/>
      <c r="J31" s="10"/>
      <c r="K31" s="10"/>
      <c r="L31" s="10"/>
      <c r="M31" s="10"/>
      <c r="N31" s="10"/>
    </row>
    <row r="32" spans="1:14" s="24" customFormat="1" ht="12.75">
      <c r="A32" s="7">
        <v>39719</v>
      </c>
      <c r="B32" s="8" t="s">
        <v>23</v>
      </c>
      <c r="C32" s="9">
        <v>0.5520833333333334</v>
      </c>
      <c r="D32" s="9">
        <v>0.6145833333333334</v>
      </c>
      <c r="E32" s="10">
        <f t="shared" si="6"/>
        <v>0.0625</v>
      </c>
      <c r="F32" s="8" t="s">
        <v>18</v>
      </c>
      <c r="G32" s="10">
        <f>E32</f>
        <v>0.0625</v>
      </c>
      <c r="H32" s="10"/>
      <c r="I32" s="10"/>
      <c r="J32" s="10"/>
      <c r="K32" s="10"/>
      <c r="L32" s="10"/>
      <c r="M32" s="10"/>
      <c r="N32" s="10"/>
    </row>
    <row r="33" spans="1:14" s="24" customFormat="1" ht="12.75">
      <c r="A33" s="7">
        <f>A32</f>
        <v>39719</v>
      </c>
      <c r="B33" s="8" t="str">
        <f>B32</f>
        <v>Sonntag</v>
      </c>
      <c r="C33" s="9">
        <v>0.6145833333333334</v>
      </c>
      <c r="D33" s="9">
        <v>0.625</v>
      </c>
      <c r="E33" s="10">
        <f t="shared" si="6"/>
        <v>0.01041666666666663</v>
      </c>
      <c r="F33" s="8" t="s">
        <v>19</v>
      </c>
      <c r="G33" s="10"/>
      <c r="H33" s="10"/>
      <c r="I33" s="10"/>
      <c r="J33" s="10"/>
      <c r="K33" s="10"/>
      <c r="L33" s="10"/>
      <c r="M33" s="10"/>
      <c r="N33" s="10"/>
    </row>
    <row r="34" spans="1:14" s="24" customFormat="1" ht="13.5" thickBot="1">
      <c r="A34" s="7">
        <f>A33</f>
        <v>39719</v>
      </c>
      <c r="B34" s="8" t="str">
        <f>B33</f>
        <v>Sonntag</v>
      </c>
      <c r="C34" s="9">
        <v>0.625</v>
      </c>
      <c r="D34" s="9">
        <v>0.6875</v>
      </c>
      <c r="E34" s="10">
        <f t="shared" si="6"/>
        <v>0.0625</v>
      </c>
      <c r="F34" s="8" t="s">
        <v>18</v>
      </c>
      <c r="G34" s="10">
        <f>E34</f>
        <v>0.0625</v>
      </c>
      <c r="H34" s="10"/>
      <c r="I34" s="10"/>
      <c r="J34" s="10"/>
      <c r="K34" s="10"/>
      <c r="L34" s="10"/>
      <c r="M34" s="10"/>
      <c r="N34" s="10"/>
    </row>
    <row r="35" spans="1:14" ht="13.5" thickTop="1">
      <c r="A35" s="27" t="s">
        <v>20</v>
      </c>
      <c r="B35" s="28"/>
      <c r="C35" s="29"/>
      <c r="D35" s="29"/>
      <c r="E35" s="30">
        <f>SUM(E28:E34)</f>
        <v>0.3125</v>
      </c>
      <c r="F35" s="28"/>
      <c r="G35" s="30">
        <f aca="true" t="shared" si="7" ref="G35:N35">SUM(G28:G34)</f>
        <v>0.24999999999999994</v>
      </c>
      <c r="H35" s="30">
        <f t="shared" si="7"/>
        <v>0</v>
      </c>
      <c r="I35" s="30">
        <f t="shared" si="7"/>
        <v>0</v>
      </c>
      <c r="J35" s="30">
        <f t="shared" si="7"/>
        <v>0</v>
      </c>
      <c r="K35" s="30">
        <f t="shared" si="7"/>
        <v>0</v>
      </c>
      <c r="L35" s="30">
        <f t="shared" si="7"/>
        <v>0</v>
      </c>
      <c r="M35" s="30">
        <f t="shared" si="7"/>
        <v>0</v>
      </c>
      <c r="N35" s="30">
        <f t="shared" si="7"/>
        <v>0</v>
      </c>
    </row>
    <row r="36" spans="1:14" ht="13.5" thickBot="1">
      <c r="A36" s="31"/>
      <c r="B36" s="32"/>
      <c r="C36" s="33"/>
      <c r="D36" s="33"/>
      <c r="E36" s="34"/>
      <c r="F36" s="32"/>
      <c r="G36" s="34"/>
      <c r="H36" s="34"/>
      <c r="I36" s="34"/>
      <c r="J36" s="34"/>
      <c r="K36" s="34"/>
      <c r="L36" s="34"/>
      <c r="M36" s="34"/>
      <c r="N36" s="34"/>
    </row>
    <row r="37" spans="1:14" ht="14.25" thickBot="1" thickTop="1">
      <c r="A37" s="35" t="s">
        <v>24</v>
      </c>
      <c r="B37" s="36"/>
      <c r="C37" s="37"/>
      <c r="D37" s="37"/>
      <c r="E37" s="38">
        <f>E13+E26+E35</f>
        <v>1.2083333333333337</v>
      </c>
      <c r="F37" s="39"/>
      <c r="G37" s="38">
        <f aca="true" t="shared" si="8" ref="G37:N37">G13+G26+G35</f>
        <v>0.9375000000000002</v>
      </c>
      <c r="H37" s="38">
        <f t="shared" si="8"/>
        <v>0.2916666666666669</v>
      </c>
      <c r="I37" s="38">
        <f t="shared" si="8"/>
        <v>0.2916666666666669</v>
      </c>
      <c r="J37" s="38">
        <f t="shared" si="8"/>
        <v>0.2916666666666669</v>
      </c>
      <c r="K37" s="38">
        <f t="shared" si="8"/>
        <v>0.2916666666666669</v>
      </c>
      <c r="L37" s="38">
        <f t="shared" si="8"/>
        <v>0.2916666666666669</v>
      </c>
      <c r="M37" s="38">
        <f t="shared" si="8"/>
        <v>0.2916666666666669</v>
      </c>
      <c r="N37" s="38">
        <f t="shared" si="8"/>
        <v>0</v>
      </c>
    </row>
    <row r="38" spans="1:14" ht="13.5" thickTop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2.75">
      <c r="A39" s="42"/>
      <c r="B39" s="43" t="s">
        <v>25</v>
      </c>
      <c r="C39" s="44" t="s">
        <v>26</v>
      </c>
      <c r="D39" s="44" t="s">
        <v>27</v>
      </c>
      <c r="E39" s="45" t="s">
        <v>28</v>
      </c>
      <c r="F39" s="46"/>
      <c r="G39" s="47"/>
      <c r="H39" s="45" t="s">
        <v>29</v>
      </c>
      <c r="I39" s="46"/>
      <c r="J39" s="47"/>
      <c r="K39" s="45" t="s">
        <v>7</v>
      </c>
      <c r="L39" s="47"/>
      <c r="M39" s="45" t="s">
        <v>30</v>
      </c>
      <c r="N39" s="48"/>
    </row>
    <row r="40" spans="1:15" ht="12.75">
      <c r="A40" s="49" t="s">
        <v>31</v>
      </c>
      <c r="B40" s="49"/>
      <c r="C40" s="50"/>
      <c r="D40" s="50">
        <v>15</v>
      </c>
      <c r="E40" s="51" t="s">
        <v>32</v>
      </c>
      <c r="F40" s="51"/>
      <c r="G40" s="51"/>
      <c r="H40" s="51" t="s">
        <v>33</v>
      </c>
      <c r="I40" s="51"/>
      <c r="J40" s="51"/>
      <c r="K40" s="52">
        <f>H37</f>
        <v>0.2916666666666669</v>
      </c>
      <c r="L40" s="53" t="s">
        <v>34</v>
      </c>
      <c r="M40" s="54">
        <f>IF(C40&gt;0,K40*24*4/3*C40,K40*24*D40)</f>
        <v>105.00000000000009</v>
      </c>
      <c r="N40" s="55"/>
      <c r="O40" s="56"/>
    </row>
    <row r="41" spans="1:14" ht="12.75">
      <c r="A41" s="49" t="s">
        <v>35</v>
      </c>
      <c r="B41" s="49"/>
      <c r="C41" s="50"/>
      <c r="D41" s="50">
        <v>20</v>
      </c>
      <c r="E41" s="51" t="s">
        <v>36</v>
      </c>
      <c r="F41" s="51"/>
      <c r="G41" s="51"/>
      <c r="H41" s="51" t="s">
        <v>37</v>
      </c>
      <c r="I41" s="51"/>
      <c r="J41" s="51"/>
      <c r="K41" s="52">
        <f>I37</f>
        <v>0.2916666666666669</v>
      </c>
      <c r="L41" s="53" t="s">
        <v>34</v>
      </c>
      <c r="M41" s="54">
        <f>IF(C41&gt;0,K41*24*4/3*C41,K41*24*D41)</f>
        <v>140.0000000000001</v>
      </c>
      <c r="N41" s="55"/>
    </row>
    <row r="42" spans="1:14" ht="12.75">
      <c r="A42" s="49" t="s">
        <v>38</v>
      </c>
      <c r="B42" s="49"/>
      <c r="C42" s="50">
        <v>15</v>
      </c>
      <c r="D42" s="50"/>
      <c r="E42" s="51" t="s">
        <v>39</v>
      </c>
      <c r="F42" s="51"/>
      <c r="G42" s="51"/>
      <c r="H42" s="51" t="s">
        <v>40</v>
      </c>
      <c r="I42" s="51"/>
      <c r="J42" s="51"/>
      <c r="K42" s="52">
        <f>J37</f>
        <v>0.2916666666666669</v>
      </c>
      <c r="L42" s="53" t="s">
        <v>34</v>
      </c>
      <c r="M42" s="54">
        <f aca="true" t="shared" si="9" ref="M42:M47">IF(C42&gt;0,K42*24*4/3*C42,K42*24*D42)</f>
        <v>140.0000000000001</v>
      </c>
      <c r="N42" s="55"/>
    </row>
    <row r="43" spans="1:14" ht="12.75">
      <c r="A43" s="49" t="s">
        <v>41</v>
      </c>
      <c r="B43" s="49"/>
      <c r="C43" s="50">
        <v>15</v>
      </c>
      <c r="D43" s="50"/>
      <c r="E43" s="51" t="s">
        <v>42</v>
      </c>
      <c r="F43" s="51"/>
      <c r="G43" s="51"/>
      <c r="H43" s="57" t="s">
        <v>43</v>
      </c>
      <c r="I43" s="51"/>
      <c r="J43" s="51"/>
      <c r="K43" s="52">
        <f>K37</f>
        <v>0.2916666666666669</v>
      </c>
      <c r="L43" s="53" t="s">
        <v>34</v>
      </c>
      <c r="M43" s="54">
        <f>IF(C43&gt;0,K43*24*4/3*C43,K43*24*D43)</f>
        <v>140.0000000000001</v>
      </c>
      <c r="N43" s="55"/>
    </row>
    <row r="44" spans="1:14" ht="12.75">
      <c r="A44" s="49" t="s">
        <v>44</v>
      </c>
      <c r="B44" s="49"/>
      <c r="C44" s="50"/>
      <c r="D44" s="50">
        <v>12</v>
      </c>
      <c r="E44" s="51" t="s">
        <v>45</v>
      </c>
      <c r="F44" s="51"/>
      <c r="G44" s="51"/>
      <c r="H44" s="57" t="s">
        <v>46</v>
      </c>
      <c r="I44" s="51"/>
      <c r="J44" s="51"/>
      <c r="K44" s="52">
        <f>L37</f>
        <v>0.2916666666666669</v>
      </c>
      <c r="L44" s="53" t="s">
        <v>34</v>
      </c>
      <c r="M44" s="54">
        <f t="shared" si="9"/>
        <v>84.00000000000006</v>
      </c>
      <c r="N44" s="55"/>
    </row>
    <row r="45" spans="1:14" ht="12.75">
      <c r="A45" s="49" t="s">
        <v>47</v>
      </c>
      <c r="B45" s="49"/>
      <c r="C45" s="50">
        <v>30</v>
      </c>
      <c r="D45" s="50"/>
      <c r="E45" s="51" t="s">
        <v>48</v>
      </c>
      <c r="F45" s="51"/>
      <c r="G45" s="51"/>
      <c r="H45" s="57" t="s">
        <v>49</v>
      </c>
      <c r="I45" s="51"/>
      <c r="J45" s="51"/>
      <c r="K45" s="52">
        <f>M37</f>
        <v>0.2916666666666669</v>
      </c>
      <c r="L45" s="53" t="s">
        <v>34</v>
      </c>
      <c r="M45" s="54">
        <f t="shared" si="9"/>
        <v>280.0000000000002</v>
      </c>
      <c r="N45" s="55"/>
    </row>
    <row r="46" spans="1:14" ht="12.75">
      <c r="A46" s="49" t="s">
        <v>50</v>
      </c>
      <c r="B46" s="49"/>
      <c r="C46" s="50"/>
      <c r="D46" s="50">
        <v>0</v>
      </c>
      <c r="E46" s="51"/>
      <c r="F46" s="51"/>
      <c r="G46" s="51"/>
      <c r="H46" s="57"/>
      <c r="I46" s="51"/>
      <c r="J46" s="51"/>
      <c r="K46" s="52">
        <f>N37</f>
        <v>0</v>
      </c>
      <c r="L46" s="53" t="s">
        <v>34</v>
      </c>
      <c r="M46" s="54">
        <f t="shared" si="9"/>
        <v>0</v>
      </c>
      <c r="N46" s="55"/>
    </row>
    <row r="47" spans="1:14" s="41" customFormat="1" ht="12.75">
      <c r="A47" s="49" t="s">
        <v>9</v>
      </c>
      <c r="B47" s="49"/>
      <c r="C47" s="50"/>
      <c r="D47" s="50">
        <v>10</v>
      </c>
      <c r="E47" s="51" t="s">
        <v>51</v>
      </c>
      <c r="F47" s="51"/>
      <c r="G47" s="51"/>
      <c r="H47" s="57" t="s">
        <v>52</v>
      </c>
      <c r="I47" s="51"/>
      <c r="J47" s="51"/>
      <c r="K47" s="58">
        <f>G37</f>
        <v>0.9375000000000002</v>
      </c>
      <c r="L47" s="53" t="s">
        <v>34</v>
      </c>
      <c r="M47" s="54">
        <f t="shared" si="9"/>
        <v>225.00000000000006</v>
      </c>
      <c r="N47" s="55"/>
    </row>
    <row r="48" spans="1:14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1"/>
      <c r="L48" s="62" t="s">
        <v>53</v>
      </c>
      <c r="M48" s="63">
        <f>SUM(M40:N47)</f>
        <v>1114.0000000000007</v>
      </c>
      <c r="N48" s="64"/>
    </row>
  </sheetData>
  <sheetProtection/>
  <mergeCells count="40">
    <mergeCell ref="M48:N48"/>
    <mergeCell ref="A46:B46"/>
    <mergeCell ref="E46:G46"/>
    <mergeCell ref="H46:J46"/>
    <mergeCell ref="M46:N46"/>
    <mergeCell ref="A47:B47"/>
    <mergeCell ref="E47:G47"/>
    <mergeCell ref="H47:J47"/>
    <mergeCell ref="M47:N47"/>
    <mergeCell ref="A44:B44"/>
    <mergeCell ref="E44:G44"/>
    <mergeCell ref="H44:J44"/>
    <mergeCell ref="M44:N44"/>
    <mergeCell ref="A45:B45"/>
    <mergeCell ref="E45:G45"/>
    <mergeCell ref="H45:J45"/>
    <mergeCell ref="M45:N45"/>
    <mergeCell ref="A42:B42"/>
    <mergeCell ref="E42:G42"/>
    <mergeCell ref="H42:J42"/>
    <mergeCell ref="M42:N42"/>
    <mergeCell ref="A43:B43"/>
    <mergeCell ref="E43:G43"/>
    <mergeCell ref="H43:J43"/>
    <mergeCell ref="M43:N43"/>
    <mergeCell ref="A40:B40"/>
    <mergeCell ref="E40:G40"/>
    <mergeCell ref="H40:J40"/>
    <mergeCell ref="M40:N40"/>
    <mergeCell ref="A41:B41"/>
    <mergeCell ref="E41:G41"/>
    <mergeCell ref="H41:J41"/>
    <mergeCell ref="M41:N41"/>
    <mergeCell ref="A1:F1"/>
    <mergeCell ref="G1:K1"/>
    <mergeCell ref="M1:N1"/>
    <mergeCell ref="E39:G39"/>
    <mergeCell ref="H39:J39"/>
    <mergeCell ref="K39:L39"/>
    <mergeCell ref="M39:N3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Wienni</dc:creator>
  <cp:keywords/>
  <dc:description/>
  <cp:lastModifiedBy>Wienni</cp:lastModifiedBy>
  <dcterms:created xsi:type="dcterms:W3CDTF">2014-04-21T06:05:35Z</dcterms:created>
  <dcterms:modified xsi:type="dcterms:W3CDTF">2014-04-21T06:06:02Z</dcterms:modified>
  <cp:category/>
  <cp:version/>
  <cp:contentType/>
  <cp:contentStatus/>
</cp:coreProperties>
</file>